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<sst xmlns="http://schemas.openxmlformats.org/spreadsheetml/2006/main" count="66" uniqueCount="63">
  <si>
    <t xml:space="preserve">CINP Expense Board Approvals FY19 (Apr 1, 2019-Mar 30, 2020)</t>
  </si>
  <si>
    <t xml:space="preserve">NSERC MRS Grant</t>
  </si>
  <si>
    <t xml:space="preserve">Date Approved</t>
  </si>
  <si>
    <t xml:space="preserve">Approved Amount</t>
  </si>
  <si>
    <t xml:space="preserve">Actual Amount</t>
  </si>
  <si>
    <t xml:space="preserve">Remarks</t>
  </si>
  <si>
    <t xml:space="preserve">NSERC FY18 Form 300 Balance</t>
  </si>
  <si>
    <t xml:space="preserve">see balance NSERC form</t>
  </si>
  <si>
    <t xml:space="preserve">Approved FY18 expenses not yet received:</t>
  </si>
  <si>
    <t xml:space="preserve">John d'Auria workshop student award</t>
  </si>
  <si>
    <t xml:space="preserve">Theory Canada</t>
  </si>
  <si>
    <t xml:space="preserve">J.Sci. Foda-Papandreou</t>
  </si>
  <si>
    <t xml:space="preserve">Website Migration to Vancouver</t>
  </si>
  <si>
    <t xml:space="preserve">WNPPC 2019</t>
  </si>
  <si>
    <t xml:space="preserve">Missing: Wu, Beattie</t>
  </si>
  <si>
    <t xml:space="preserve">Subtotal</t>
  </si>
  <si>
    <t xml:space="preserve">Unclaimed funds carryover</t>
  </si>
  <si>
    <t xml:space="preserve">Previous year carryover</t>
  </si>
  <si>
    <t xml:space="preserve">NSERC FY19 Grant Amount</t>
  </si>
  <si>
    <t xml:space="preserve">Total funds available for use</t>
  </si>
  <si>
    <t xml:space="preserve">Conference Sponsorship</t>
  </si>
  <si>
    <t xml:space="preserve">Expected budget</t>
  </si>
  <si>
    <t xml:space="preserve">Conference Support Subtotal</t>
  </si>
  <si>
    <t xml:space="preserve">Student Conf Support</t>
  </si>
  <si>
    <t xml:space="preserve">2019 CUPC (4x$600)</t>
  </si>
  <si>
    <t xml:space="preserve">2020 WNPPC (7x$600)</t>
  </si>
  <si>
    <t xml:space="preserve">Travel</t>
  </si>
  <si>
    <t xml:space="preserve">ACOT (2 trips/year)</t>
  </si>
  <si>
    <t xml:space="preserve">Large Projects Day (Feb, 2020)</t>
  </si>
  <si>
    <t xml:space="preserve">NuPECC</t>
  </si>
  <si>
    <t xml:space="preserve">Other mtgs (Ottawa, AGM)</t>
  </si>
  <si>
    <t xml:space="preserve">Representation Subtotal</t>
  </si>
  <si>
    <r>
      <rPr>
        <b val="true"/>
        <sz val="11"/>
        <color rgb="FF000000"/>
        <rFont val="Arial"/>
        <family val="2"/>
        <charset val="1"/>
      </rPr>
      <t xml:space="preserve">Undergrad Research Scholarships </t>
    </r>
    <r>
      <rPr>
        <sz val="11"/>
        <color rgb="FF000000"/>
        <rFont val="Arial"/>
        <family val="2"/>
        <charset val="1"/>
      </rPr>
      <t xml:space="preserve">(5x$4000)</t>
    </r>
  </si>
  <si>
    <t xml:space="preserve">Belley-Holt</t>
  </si>
  <si>
    <t xml:space="preserve">Chisholm-Hornidge</t>
  </si>
  <si>
    <t xml:space="preserve">Tovar-Fujiwara</t>
  </si>
  <si>
    <t xml:space="preserve">Wang-Brunner</t>
  </si>
  <si>
    <t xml:space="preserve">Waterfield-Kanungo</t>
  </si>
  <si>
    <t xml:space="preserve">URS Travel supplements</t>
  </si>
  <si>
    <t xml:space="preserve">URS Subtotal</t>
  </si>
  <si>
    <t xml:space="preserve">Junior Scientist Travel Support Program</t>
  </si>
  <si>
    <t xml:space="preserve">Approved allocation</t>
  </si>
  <si>
    <t xml:space="preserve">Kay- Huber</t>
  </si>
  <si>
    <t xml:space="preserve">Left-over J.Sci.</t>
  </si>
  <si>
    <t xml:space="preserve">J.Sci Subtotal</t>
  </si>
  <si>
    <t xml:space="preserve">Misc</t>
  </si>
  <si>
    <t xml:space="preserve">Website Maintenance</t>
  </si>
  <si>
    <t xml:space="preserve">Printing, postage, etc.</t>
  </si>
  <si>
    <t xml:space="preserve">Coffee at CINP+IPP joint session @ CAP</t>
  </si>
  <si>
    <t xml:space="preserve">Other</t>
  </si>
  <si>
    <t xml:space="preserve">Allocated</t>
  </si>
  <si>
    <t xml:space="preserve">Spent (Jan 17, 2019)</t>
  </si>
  <si>
    <t xml:space="preserve">NSERC TOTAL EXPENSES</t>
  </si>
  <si>
    <t xml:space="preserve">NSERC Unallocated Funds Remaining</t>
  </si>
  <si>
    <t xml:space="preserve">Reconcile with Account Balance</t>
  </si>
  <si>
    <t xml:space="preserve">Agresso Account Balance (01-May-2019)</t>
  </si>
  <si>
    <t xml:space="preserve">Balance CFW+48k</t>
  </si>
  <si>
    <t xml:space="preserve">FY2018 approved not yet received:</t>
  </si>
  <si>
    <t xml:space="preserve">Expected balance (C7-D71)</t>
  </si>
  <si>
    <t xml:space="preserve">Discrepancy</t>
  </si>
  <si>
    <t xml:space="preserve">Anticipated expenses not yet received:</t>
  </si>
  <si>
    <t xml:space="preserve">Sum</t>
  </si>
  <si>
    <t xml:space="preserve">Projected leftover FY2019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</si>
</sst>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[$$-409]#,##0.00;[RED]\-[$$-409]#,##0.00"/>
    <numFmt numFmtId="166" formatCode="MMM\ D&quot;, &quot;YYYY"/>
    <numFmt numFmtId="167" formatCode="0"/>
    <numFmt numFmtId="168" formatCode="MMM\-YY"/>
    <numFmt numFmtId="169" formatCode="\$#,##0.00;[RED]&quot;-$&quot;#,##0.00"/>
    <numFmt numFmtId="170" formatCode="0.00"/>
    <numFmt numFmtId="171" formatCode="[$$-409]#,##0.00;[RED][$$-409]#,##0.00"/>
    <numFmt numFmtId="172" formatCode="#,##0.00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sz val="11"/>
      <name val="Calibri"/>
      <family val="0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5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i val="true"/>
      <sz val="11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i val="true"/>
      <sz val="11"/>
      <color rgb="FFFF0000"/>
      <name val="Arial"/>
      <family val="2"/>
      <charset val="1"/>
    </font>
    <font>
      <b val="true"/>
      <i val="true"/>
      <sz val="11"/>
      <color rgb="FFFF0000"/>
      <name val="Arial"/>
      <family val="2"/>
      <charset val="1"/>
    </font>
    <font>
      <b val="true"/>
      <i val="true"/>
      <sz val="12"/>
      <color rgb="FF000000"/>
      <name val="Arial"/>
      <family val="2"/>
      <charset val="1"/>
    </font>
    <font>
      <i val="true"/>
      <sz val="12"/>
      <color rgb="FF00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FF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C6E0B4"/>
        <bgColor rgb="FFCCFFCC"/>
      </patternFill>
    </fill>
    <fill>
      <patternFill patternType="solid">
        <fgColor rgb="FFED7D31"/>
        <bgColor rgb="FFFF8080"/>
      </patternFill>
    </fill>
    <fill>
      <patternFill patternType="solid">
        <fgColor rgb="FFDDEBF7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2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 3" xfId="20" builtinId="53" customBuiltin="true"/>
    <cellStyle name="Heading1" xfId="21" builtinId="53" customBuiltin="true"/>
    <cellStyle name="Normal 2" xfId="22" builtinId="53" customBuiltin="true"/>
    <cellStyle name="Result" xfId="23" builtinId="53" customBuiltin="true"/>
    <cellStyle name="Result2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E0B4"/>
      <rgbColor rgb="FF808080"/>
      <rgbColor rgb="FF9999FF"/>
      <rgbColor rgb="FF993366"/>
      <rgbColor rgb="FFFFFFCC"/>
      <rgbColor rgb="FFDD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7"/>
  <sheetViews>
    <sheetView showFormulas="false" showGridLines="true" showRowColHeaders="true" showZeros="true" rightToLeft="false" tabSelected="true" showOutlineSymbols="true" defaultGridColor="true" view="normal" topLeftCell="A67" colorId="64" zoomScale="100" zoomScaleNormal="100" zoomScalePageLayoutView="100" workbookViewId="0">
      <selection pane="topLeft" activeCell="E84" activeCellId="0" sqref="E84"/>
    </sheetView>
  </sheetViews>
  <sheetFormatPr defaultRowHeight="15.75" zeroHeight="false" outlineLevelRow="0" outlineLevelCol="0"/>
  <cols>
    <col collapsed="false" customWidth="true" hidden="false" outlineLevel="0" max="1" min="1" style="0" width="39.41"/>
    <col collapsed="false" customWidth="true" hidden="false" outlineLevel="0" max="2" min="2" style="0" width="13.08"/>
    <col collapsed="false" customWidth="true" hidden="false" outlineLevel="0" max="3" min="3" style="1" width="13.08"/>
    <col collapsed="false" customWidth="true" hidden="false" outlineLevel="0" max="4" min="4" style="2" width="13.08"/>
    <col collapsed="false" customWidth="true" hidden="false" outlineLevel="0" max="5" min="5" style="3" width="11.59"/>
    <col collapsed="false" customWidth="true" hidden="false" outlineLevel="0" max="1021" min="6" style="0" width="10.67"/>
    <col collapsed="false" customWidth="true" hidden="false" outlineLevel="0" max="1022" min="1022" style="0" width="8.84"/>
    <col collapsed="false" customWidth="true" hidden="false" outlineLevel="0" max="1025" min="1023" style="0" width="10.67"/>
  </cols>
  <sheetData>
    <row r="1" customFormat="false" ht="24.65" hidden="false" customHeight="true" outlineLevel="0" collapsed="false">
      <c r="A1" s="4" t="s">
        <v>0</v>
      </c>
      <c r="B1" s="5"/>
      <c r="E1" s="6"/>
    </row>
    <row r="2" s="9" customFormat="true" ht="47.75" hidden="false" customHeight="true" outlineLevel="0" collapsed="false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AMD2" s="10"/>
      <c r="AME2" s="10"/>
      <c r="AMF2" s="10"/>
      <c r="AMG2" s="10"/>
      <c r="AMH2" s="11"/>
      <c r="AMI2" s="11"/>
      <c r="AMJ2" s="0"/>
    </row>
    <row r="3" s="12" customFormat="true" ht="14" hidden="false" customHeight="false" outlineLevel="0" collapsed="false">
      <c r="C3" s="13"/>
      <c r="D3" s="14"/>
      <c r="E3" s="15"/>
      <c r="AMD3" s="0"/>
      <c r="AME3" s="0"/>
      <c r="AMF3" s="0"/>
      <c r="AMG3" s="0"/>
      <c r="AMH3" s="0"/>
      <c r="AMI3" s="0"/>
      <c r="AMJ3" s="0"/>
    </row>
    <row r="4" s="16" customFormat="true" ht="15.9" hidden="false" customHeight="true" outlineLevel="0" collapsed="false">
      <c r="A4" s="16" t="s">
        <v>6</v>
      </c>
      <c r="B4" s="17"/>
      <c r="C4" s="18" t="n">
        <v>16784.06</v>
      </c>
      <c r="D4" s="19"/>
      <c r="E4" s="20" t="s">
        <v>7</v>
      </c>
      <c r="AMI4" s="0"/>
      <c r="AMJ4" s="0"/>
    </row>
    <row r="5" s="21" customFormat="true" ht="15.9" hidden="false" customHeight="true" outlineLevel="0" collapsed="false">
      <c r="A5" s="21" t="s">
        <v>8</v>
      </c>
      <c r="B5" s="22"/>
      <c r="C5" s="23"/>
      <c r="D5" s="24"/>
      <c r="E5" s="25"/>
      <c r="AMI5" s="26"/>
      <c r="AMJ5" s="26"/>
    </row>
    <row r="6" s="27" customFormat="true" ht="14" hidden="false" customHeight="false" outlineLevel="0" collapsed="false">
      <c r="A6" s="27" t="s">
        <v>9</v>
      </c>
      <c r="B6" s="28"/>
      <c r="C6" s="29" t="n">
        <v>500</v>
      </c>
      <c r="D6" s="29"/>
      <c r="E6" s="20"/>
    </row>
    <row r="7" s="27" customFormat="true" ht="14" hidden="false" customHeight="false" outlineLevel="0" collapsed="false">
      <c r="A7" s="27" t="s">
        <v>10</v>
      </c>
      <c r="B7" s="28"/>
      <c r="C7" s="29" t="n">
        <v>1000</v>
      </c>
      <c r="D7" s="29"/>
      <c r="E7" s="20"/>
    </row>
    <row r="8" s="27" customFormat="true" ht="15.9" hidden="false" customHeight="true" outlineLevel="0" collapsed="false">
      <c r="A8" s="27" t="s">
        <v>11</v>
      </c>
      <c r="B8" s="28"/>
      <c r="C8" s="29" t="n">
        <v>2000</v>
      </c>
      <c r="D8" s="29"/>
      <c r="E8" s="20"/>
    </row>
    <row r="9" s="27" customFormat="true" ht="15.9" hidden="false" customHeight="true" outlineLevel="0" collapsed="false">
      <c r="A9" s="27" t="s">
        <v>12</v>
      </c>
      <c r="B9" s="28"/>
      <c r="C9" s="29" t="n">
        <v>1500</v>
      </c>
      <c r="D9" s="29"/>
      <c r="E9" s="20"/>
    </row>
    <row r="10" s="27" customFormat="true" ht="15.9" hidden="false" customHeight="true" outlineLevel="0" collapsed="false">
      <c r="A10" s="30" t="s">
        <v>13</v>
      </c>
      <c r="B10" s="31"/>
      <c r="C10" s="32" t="n">
        <v>1800</v>
      </c>
      <c r="D10" s="29" t="n">
        <v>600</v>
      </c>
      <c r="E10" s="20" t="s">
        <v>14</v>
      </c>
    </row>
    <row r="11" s="21" customFormat="true" ht="15.9" hidden="false" customHeight="true" outlineLevel="0" collapsed="false">
      <c r="A11" s="21" t="s">
        <v>15</v>
      </c>
      <c r="B11" s="22"/>
      <c r="C11" s="24" t="n">
        <f aca="false">SUM(C5:C10)</f>
        <v>6800</v>
      </c>
      <c r="D11" s="24" t="n">
        <f aca="false">SUM(D5:D10)</f>
        <v>600</v>
      </c>
      <c r="E11" s="33"/>
    </row>
    <row r="12" s="38" customFormat="true" ht="15.65" hidden="false" customHeight="true" outlineLevel="0" collapsed="false">
      <c r="A12" s="34" t="s">
        <v>16</v>
      </c>
      <c r="B12" s="35"/>
      <c r="C12" s="29" t="n">
        <v>0</v>
      </c>
      <c r="D12" s="36"/>
      <c r="E12" s="37"/>
      <c r="AMD12" s="39"/>
      <c r="AME12" s="39"/>
      <c r="AMF12" s="39"/>
      <c r="AMG12" s="39"/>
      <c r="AMH12" s="39"/>
      <c r="AMI12" s="0"/>
      <c r="AMJ12" s="0"/>
    </row>
    <row r="13" s="16" customFormat="true" ht="15.9" hidden="false" customHeight="true" outlineLevel="0" collapsed="false">
      <c r="A13" s="16" t="s">
        <v>17</v>
      </c>
      <c r="B13" s="17"/>
      <c r="C13" s="19" t="n">
        <f aca="false">C4-C11+C12</f>
        <v>9984.06</v>
      </c>
      <c r="D13" s="19"/>
      <c r="E13" s="20"/>
      <c r="AMI13" s="0"/>
      <c r="AMJ13" s="0"/>
    </row>
    <row r="14" s="16" customFormat="true" ht="15.9" hidden="false" customHeight="true" outlineLevel="0" collapsed="false">
      <c r="B14" s="17"/>
      <c r="C14" s="19"/>
      <c r="D14" s="19"/>
      <c r="E14" s="20"/>
      <c r="AMI14" s="0"/>
      <c r="AMJ14" s="0"/>
    </row>
    <row r="15" s="38" customFormat="true" ht="15.9" hidden="false" customHeight="true" outlineLevel="0" collapsed="false">
      <c r="A15" s="34" t="s">
        <v>18</v>
      </c>
      <c r="B15" s="35"/>
      <c r="C15" s="19" t="n">
        <v>48000</v>
      </c>
      <c r="D15" s="36"/>
      <c r="E15" s="40"/>
      <c r="AMD15" s="39"/>
      <c r="AME15" s="39"/>
      <c r="AMF15" s="39"/>
      <c r="AMG15" s="39"/>
      <c r="AMH15" s="39"/>
      <c r="AMI15" s="0"/>
      <c r="AMJ15" s="0"/>
    </row>
    <row r="16" s="44" customFormat="true" ht="15.9" hidden="false" customHeight="true" outlineLevel="0" collapsed="false">
      <c r="A16" s="41" t="s">
        <v>19</v>
      </c>
      <c r="B16" s="42"/>
      <c r="C16" s="43" t="n">
        <f aca="false">C13+C15</f>
        <v>57984.06</v>
      </c>
      <c r="D16" s="43"/>
      <c r="E16" s="20"/>
      <c r="AMD16" s="45"/>
      <c r="AME16" s="45"/>
      <c r="AMF16" s="45"/>
      <c r="AMG16" s="45"/>
      <c r="AMH16" s="45"/>
      <c r="AMI16" s="26"/>
      <c r="AMJ16" s="26"/>
    </row>
    <row r="17" s="12" customFormat="true" ht="15.9" hidden="false" customHeight="true" outlineLevel="0" collapsed="false">
      <c r="B17" s="17"/>
      <c r="C17" s="19"/>
      <c r="D17" s="19"/>
      <c r="E17" s="37"/>
      <c r="AMD17" s="0"/>
      <c r="AME17" s="0"/>
      <c r="AMF17" s="0"/>
      <c r="AMG17" s="0"/>
      <c r="AMH17" s="0"/>
      <c r="AMI17" s="0"/>
      <c r="AMJ17" s="0"/>
    </row>
    <row r="18" customFormat="false" ht="15.9" hidden="false" customHeight="true" outlineLevel="0" collapsed="false">
      <c r="A18" s="16" t="s">
        <v>20</v>
      </c>
      <c r="B18" s="28" t="n">
        <v>43486</v>
      </c>
      <c r="C18" s="46" t="n">
        <v>7000</v>
      </c>
      <c r="E18" s="47" t="s">
        <v>21</v>
      </c>
    </row>
    <row r="19" customFormat="false" ht="15.9" hidden="false" customHeight="true" outlineLevel="0" collapsed="false">
      <c r="A19" s="27"/>
      <c r="B19" s="28"/>
      <c r="C19" s="46"/>
      <c r="D19" s="46"/>
      <c r="E19" s="48"/>
    </row>
    <row r="20" customFormat="false" ht="15.9" hidden="false" customHeight="true" outlineLevel="0" collapsed="false">
      <c r="B20" s="49"/>
      <c r="C20" s="46"/>
      <c r="D20" s="46"/>
    </row>
    <row r="21" s="16" customFormat="true" ht="15.9" hidden="false" customHeight="true" outlineLevel="0" collapsed="false">
      <c r="A21" s="0"/>
      <c r="B21" s="49"/>
      <c r="C21" s="46"/>
      <c r="D21" s="46"/>
      <c r="E21" s="50"/>
      <c r="AMD21" s="0"/>
      <c r="AME21" s="0"/>
      <c r="AMF21" s="0"/>
      <c r="AMG21" s="0"/>
      <c r="AMH21" s="0"/>
      <c r="AMI21" s="0"/>
      <c r="AMJ21" s="0"/>
    </row>
    <row r="22" s="16" customFormat="true" ht="15.9" hidden="false" customHeight="true" outlineLevel="0" collapsed="false">
      <c r="A22" s="0"/>
      <c r="B22" s="49"/>
      <c r="C22" s="46"/>
      <c r="D22" s="46"/>
      <c r="E22" s="50"/>
      <c r="AMD22" s="0"/>
      <c r="AME22" s="0"/>
      <c r="AMF22" s="0"/>
      <c r="AMG22" s="0"/>
      <c r="AMH22" s="0"/>
      <c r="AMI22" s="0"/>
      <c r="AMJ22" s="0"/>
    </row>
    <row r="23" s="16" customFormat="true" ht="15.9" hidden="false" customHeight="true" outlineLevel="0" collapsed="false">
      <c r="A23" s="0"/>
      <c r="B23" s="49"/>
      <c r="C23" s="46"/>
      <c r="D23" s="46"/>
      <c r="E23" s="20"/>
      <c r="AMD23" s="0"/>
      <c r="AME23" s="0"/>
      <c r="AMF23" s="0"/>
      <c r="AMG23" s="0"/>
      <c r="AMH23" s="0"/>
      <c r="AMI23" s="0"/>
      <c r="AMJ23" s="0"/>
    </row>
    <row r="24" s="16" customFormat="true" ht="15.9" hidden="false" customHeight="true" outlineLevel="0" collapsed="false">
      <c r="A24" s="0"/>
      <c r="B24" s="49"/>
      <c r="C24" s="46"/>
      <c r="D24" s="46"/>
      <c r="E24" s="20"/>
      <c r="AMD24" s="0"/>
      <c r="AME24" s="0"/>
      <c r="AMF24" s="0"/>
      <c r="AMG24" s="0"/>
      <c r="AMH24" s="0"/>
      <c r="AMI24" s="0"/>
      <c r="AMJ24" s="0"/>
    </row>
    <row r="25" s="16" customFormat="true" ht="15.9" hidden="false" customHeight="true" outlineLevel="0" collapsed="false">
      <c r="A25" s="0"/>
      <c r="B25" s="49"/>
      <c r="C25" s="46"/>
      <c r="D25" s="46"/>
      <c r="E25" s="20"/>
      <c r="AMD25" s="0"/>
      <c r="AME25" s="0"/>
      <c r="AMF25" s="0"/>
      <c r="AMG25" s="0"/>
      <c r="AMH25" s="0"/>
      <c r="AMI25" s="0"/>
      <c r="AMJ25" s="0"/>
    </row>
    <row r="26" customFormat="false" ht="15.9" hidden="false" customHeight="true" outlineLevel="0" collapsed="false">
      <c r="B26" s="51"/>
      <c r="C26" s="52"/>
      <c r="D26" s="46"/>
    </row>
    <row r="27" s="53" customFormat="true" ht="15.9" hidden="false" customHeight="true" outlineLevel="0" collapsed="false">
      <c r="A27" s="53" t="s">
        <v>22</v>
      </c>
      <c r="B27" s="22"/>
      <c r="C27" s="24" t="n">
        <f aca="false">SUM(C19:C26)</f>
        <v>0</v>
      </c>
      <c r="D27" s="24" t="n">
        <f aca="false">SUM(D19:D26)</f>
        <v>0</v>
      </c>
      <c r="E27" s="54"/>
      <c r="AMD27" s="55"/>
      <c r="AME27" s="55"/>
      <c r="AMF27" s="55"/>
      <c r="AMG27" s="55"/>
      <c r="AMH27" s="26"/>
      <c r="AMI27" s="26"/>
      <c r="AMJ27" s="26"/>
    </row>
    <row r="28" customFormat="false" ht="15.9" hidden="false" customHeight="true" outlineLevel="0" collapsed="false">
      <c r="B28" s="49"/>
      <c r="C28" s="46"/>
      <c r="D28" s="46"/>
      <c r="E28" s="56"/>
    </row>
    <row r="29" s="16" customFormat="true" ht="15.9" hidden="false" customHeight="true" outlineLevel="0" collapsed="false">
      <c r="A29" s="16" t="s">
        <v>23</v>
      </c>
      <c r="B29" s="17"/>
      <c r="C29" s="19"/>
      <c r="D29" s="19"/>
      <c r="E29" s="57"/>
      <c r="AMD29" s="0"/>
      <c r="AME29" s="0"/>
      <c r="AMF29" s="0"/>
      <c r="AMG29" s="0"/>
      <c r="AMH29" s="0"/>
      <c r="AMI29" s="0"/>
      <c r="AMJ29" s="0"/>
    </row>
    <row r="30" s="16" customFormat="true" ht="15.9" hidden="false" customHeight="true" outlineLevel="0" collapsed="false">
      <c r="A30" s="0" t="s">
        <v>24</v>
      </c>
      <c r="B30" s="49" t="n">
        <v>43486</v>
      </c>
      <c r="C30" s="52"/>
      <c r="D30" s="52"/>
      <c r="E30" s="57"/>
      <c r="AMD30" s="0"/>
      <c r="AME30" s="0"/>
      <c r="AMF30" s="0"/>
      <c r="AMG30" s="0"/>
      <c r="AMH30" s="0"/>
      <c r="AMI30" s="0"/>
      <c r="AMJ30" s="0"/>
    </row>
    <row r="31" s="16" customFormat="true" ht="15.9" hidden="false" customHeight="true" outlineLevel="0" collapsed="false">
      <c r="A31" s="0"/>
      <c r="B31" s="49"/>
      <c r="C31" s="52" t="n">
        <v>600</v>
      </c>
      <c r="D31" s="52"/>
      <c r="E31" s="57"/>
      <c r="AMD31" s="0"/>
      <c r="AME31" s="0"/>
      <c r="AMF31" s="0"/>
      <c r="AMG31" s="0"/>
      <c r="AMH31" s="0"/>
      <c r="AMI31" s="0"/>
      <c r="AMJ31" s="0"/>
    </row>
    <row r="32" s="16" customFormat="true" ht="15.9" hidden="false" customHeight="true" outlineLevel="0" collapsed="false">
      <c r="A32" s="0"/>
      <c r="B32" s="49"/>
      <c r="C32" s="52" t="n">
        <v>600</v>
      </c>
      <c r="D32" s="52"/>
      <c r="E32" s="57"/>
      <c r="AMD32" s="0"/>
      <c r="AME32" s="0"/>
      <c r="AMF32" s="0"/>
      <c r="AMG32" s="0"/>
      <c r="AMH32" s="0"/>
      <c r="AMI32" s="0"/>
      <c r="AMJ32" s="0"/>
    </row>
    <row r="33" s="16" customFormat="true" ht="15.9" hidden="false" customHeight="true" outlineLevel="0" collapsed="false">
      <c r="A33" s="0"/>
      <c r="B33" s="49"/>
      <c r="C33" s="52" t="n">
        <v>600</v>
      </c>
      <c r="D33" s="52"/>
      <c r="E33" s="57"/>
      <c r="AMD33" s="0"/>
      <c r="AME33" s="0"/>
      <c r="AMF33" s="0"/>
      <c r="AMG33" s="0"/>
      <c r="AMH33" s="0"/>
      <c r="AMI33" s="0"/>
      <c r="AMJ33" s="0"/>
    </row>
    <row r="34" s="16" customFormat="true" ht="15.9" hidden="false" customHeight="true" outlineLevel="0" collapsed="false">
      <c r="A34" s="0"/>
      <c r="B34" s="49"/>
      <c r="C34" s="52" t="n">
        <v>600</v>
      </c>
      <c r="D34" s="52"/>
      <c r="E34" s="57"/>
      <c r="AMD34" s="0"/>
      <c r="AME34" s="0"/>
      <c r="AMF34" s="0"/>
      <c r="AMG34" s="0"/>
      <c r="AMH34" s="0"/>
      <c r="AMI34" s="0"/>
      <c r="AMJ34" s="0"/>
    </row>
    <row r="35" s="16" customFormat="true" ht="15.9" hidden="false" customHeight="true" outlineLevel="0" collapsed="false">
      <c r="A35" s="0" t="s">
        <v>25</v>
      </c>
      <c r="B35" s="49" t="n">
        <v>43486</v>
      </c>
      <c r="C35" s="29"/>
      <c r="D35" s="46"/>
      <c r="E35" s="58"/>
      <c r="AMD35" s="0"/>
      <c r="AME35" s="0"/>
      <c r="AMF35" s="0"/>
      <c r="AMG35" s="0"/>
      <c r="AMH35" s="0"/>
      <c r="AMI35" s="0"/>
      <c r="AMJ35" s="0"/>
    </row>
    <row r="36" s="16" customFormat="true" ht="15.9" hidden="false" customHeight="true" outlineLevel="0" collapsed="false">
      <c r="A36" s="0"/>
      <c r="B36" s="49"/>
      <c r="C36" s="29" t="n">
        <v>600</v>
      </c>
      <c r="D36" s="46"/>
      <c r="E36" s="58"/>
      <c r="AMD36" s="0"/>
      <c r="AME36" s="0"/>
      <c r="AMF36" s="0"/>
      <c r="AMG36" s="0"/>
      <c r="AMH36" s="0"/>
      <c r="AMI36" s="0"/>
      <c r="AMJ36" s="0"/>
    </row>
    <row r="37" s="16" customFormat="true" ht="15.9" hidden="false" customHeight="true" outlineLevel="0" collapsed="false">
      <c r="A37" s="0"/>
      <c r="B37" s="49"/>
      <c r="C37" s="29" t="n">
        <v>600</v>
      </c>
      <c r="D37" s="46"/>
      <c r="E37" s="58"/>
      <c r="AMD37" s="0"/>
      <c r="AME37" s="0"/>
      <c r="AMF37" s="0"/>
      <c r="AMG37" s="0"/>
      <c r="AMH37" s="0"/>
      <c r="AMI37" s="0"/>
      <c r="AMJ37" s="0"/>
    </row>
    <row r="38" s="16" customFormat="true" ht="15.9" hidden="false" customHeight="true" outlineLevel="0" collapsed="false">
      <c r="A38" s="0"/>
      <c r="B38" s="49"/>
      <c r="C38" s="29" t="n">
        <v>600</v>
      </c>
      <c r="D38" s="46"/>
      <c r="E38" s="58"/>
      <c r="AMD38" s="0"/>
      <c r="AME38" s="0"/>
      <c r="AMF38" s="0"/>
      <c r="AMG38" s="0"/>
      <c r="AMH38" s="0"/>
      <c r="AMI38" s="0"/>
      <c r="AMJ38" s="0"/>
    </row>
    <row r="39" s="16" customFormat="true" ht="15.9" hidden="false" customHeight="true" outlineLevel="0" collapsed="false">
      <c r="A39" s="0"/>
      <c r="B39" s="49"/>
      <c r="C39" s="29" t="n">
        <v>600</v>
      </c>
      <c r="D39" s="46"/>
      <c r="E39" s="58"/>
      <c r="AMD39" s="0"/>
      <c r="AME39" s="0"/>
      <c r="AMF39" s="0"/>
      <c r="AMG39" s="0"/>
      <c r="AMH39" s="0"/>
      <c r="AMI39" s="0"/>
      <c r="AMJ39" s="0"/>
    </row>
    <row r="40" s="16" customFormat="true" ht="15.9" hidden="false" customHeight="true" outlineLevel="0" collapsed="false">
      <c r="A40" s="0"/>
      <c r="B40" s="49"/>
      <c r="C40" s="29" t="n">
        <v>600</v>
      </c>
      <c r="D40" s="46"/>
      <c r="E40" s="58"/>
      <c r="AMD40" s="0"/>
      <c r="AME40" s="0"/>
      <c r="AMF40" s="0"/>
      <c r="AMG40" s="0"/>
      <c r="AMH40" s="0"/>
      <c r="AMI40" s="0"/>
      <c r="AMJ40" s="0"/>
    </row>
    <row r="41" s="16" customFormat="true" ht="15.9" hidden="false" customHeight="true" outlineLevel="0" collapsed="false">
      <c r="A41" s="0"/>
      <c r="B41" s="49"/>
      <c r="C41" s="29" t="n">
        <v>600</v>
      </c>
      <c r="D41" s="46"/>
      <c r="E41" s="58"/>
      <c r="AMD41" s="0"/>
      <c r="AME41" s="0"/>
      <c r="AMF41" s="0"/>
      <c r="AMG41" s="0"/>
      <c r="AMH41" s="0"/>
      <c r="AMI41" s="0"/>
      <c r="AMJ41" s="0"/>
    </row>
    <row r="42" customFormat="false" ht="15.9" hidden="false" customHeight="true" outlineLevel="0" collapsed="false">
      <c r="C42" s="52" t="n">
        <v>600</v>
      </c>
    </row>
    <row r="43" customFormat="false" ht="15.9" hidden="false" customHeight="true" outlineLevel="0" collapsed="false">
      <c r="A43" s="16" t="s">
        <v>26</v>
      </c>
      <c r="B43" s="17"/>
      <c r="C43" s="46"/>
      <c r="D43" s="46"/>
    </row>
    <row r="44" customFormat="false" ht="15.9" hidden="false" customHeight="true" outlineLevel="0" collapsed="false">
      <c r="A44" s="0" t="s">
        <v>27</v>
      </c>
      <c r="B44" s="49" t="n">
        <v>43486</v>
      </c>
      <c r="C44" s="52" t="n">
        <v>1700</v>
      </c>
      <c r="D44" s="52"/>
      <c r="E44" s="59" t="n">
        <v>43556</v>
      </c>
    </row>
    <row r="45" customFormat="false" ht="15.9" hidden="false" customHeight="true" outlineLevel="0" collapsed="false">
      <c r="B45" s="49"/>
      <c r="C45" s="52"/>
      <c r="D45" s="52"/>
      <c r="E45" s="59" t="n">
        <v>43770</v>
      </c>
    </row>
    <row r="46" customFormat="false" ht="15.9" hidden="false" customHeight="true" outlineLevel="0" collapsed="false">
      <c r="A46" s="0" t="s">
        <v>28</v>
      </c>
      <c r="B46" s="49" t="n">
        <v>43486</v>
      </c>
      <c r="C46" s="52" t="n">
        <v>1300</v>
      </c>
      <c r="D46" s="46"/>
      <c r="E46" s="60"/>
    </row>
    <row r="47" customFormat="false" ht="15.9" hidden="false" customHeight="true" outlineLevel="0" collapsed="false">
      <c r="A47" s="0" t="s">
        <v>29</v>
      </c>
      <c r="B47" s="49" t="n">
        <v>43486</v>
      </c>
      <c r="C47" s="52" t="n">
        <v>2000</v>
      </c>
      <c r="D47" s="46"/>
      <c r="E47" s="20"/>
    </row>
    <row r="48" customFormat="false" ht="15.9" hidden="false" customHeight="true" outlineLevel="0" collapsed="false">
      <c r="A48" s="0" t="s">
        <v>30</v>
      </c>
      <c r="B48" s="49" t="n">
        <v>43486</v>
      </c>
      <c r="C48" s="52" t="n">
        <v>1300</v>
      </c>
      <c r="D48" s="61"/>
      <c r="E48" s="62"/>
    </row>
    <row r="49" s="53" customFormat="true" ht="15.9" hidden="false" customHeight="true" outlineLevel="0" collapsed="false">
      <c r="A49" s="53" t="s">
        <v>31</v>
      </c>
      <c r="B49" s="22"/>
      <c r="C49" s="24" t="n">
        <f aca="false">SUM(C44:C48)</f>
        <v>6300</v>
      </c>
      <c r="D49" s="24"/>
      <c r="E49" s="63"/>
      <c r="AMD49" s="55"/>
      <c r="AME49" s="55"/>
      <c r="AMF49" s="55"/>
      <c r="AMG49" s="55"/>
      <c r="AMH49" s="26"/>
      <c r="AMI49" s="26"/>
      <c r="AMJ49" s="26"/>
    </row>
    <row r="50" customFormat="false" ht="15.9" hidden="false" customHeight="true" outlineLevel="0" collapsed="false">
      <c r="B50" s="49"/>
      <c r="C50" s="46"/>
      <c r="D50" s="46"/>
    </row>
    <row r="51" s="16" customFormat="true" ht="15.9" hidden="false" customHeight="true" outlineLevel="0" collapsed="false">
      <c r="A51" s="16" t="s">
        <v>32</v>
      </c>
      <c r="B51" s="28" t="n">
        <v>43486</v>
      </c>
      <c r="C51" s="19"/>
      <c r="D51" s="19"/>
      <c r="E51" s="57"/>
    </row>
    <row r="52" s="16" customFormat="true" ht="15.9" hidden="false" customHeight="true" outlineLevel="0" collapsed="false">
      <c r="A52" s="27" t="s">
        <v>33</v>
      </c>
      <c r="B52" s="28"/>
      <c r="C52" s="29" t="n">
        <v>4000</v>
      </c>
      <c r="D52" s="46"/>
      <c r="E52" s="57"/>
    </row>
    <row r="53" s="16" customFormat="true" ht="15.9" hidden="false" customHeight="true" outlineLevel="0" collapsed="false">
      <c r="A53" s="27" t="s">
        <v>34</v>
      </c>
      <c r="B53" s="28"/>
      <c r="C53" s="29" t="n">
        <v>4000</v>
      </c>
      <c r="D53" s="46"/>
      <c r="E53" s="64"/>
    </row>
    <row r="54" s="16" customFormat="true" ht="15.9" hidden="false" customHeight="true" outlineLevel="0" collapsed="false">
      <c r="A54" s="27" t="s">
        <v>35</v>
      </c>
      <c r="B54" s="28"/>
      <c r="C54" s="29" t="n">
        <v>4000</v>
      </c>
      <c r="D54" s="46"/>
      <c r="E54" s="57"/>
    </row>
    <row r="55" customFormat="false" ht="15.9" hidden="false" customHeight="true" outlineLevel="0" collapsed="false">
      <c r="A55" s="0" t="s">
        <v>36</v>
      </c>
      <c r="C55" s="52" t="n">
        <v>4000</v>
      </c>
      <c r="D55" s="65"/>
    </row>
    <row r="56" customFormat="false" ht="15.9" hidden="false" customHeight="true" outlineLevel="0" collapsed="false">
      <c r="A56" s="0" t="s">
        <v>37</v>
      </c>
      <c r="B56" s="49"/>
      <c r="C56" s="46" t="n">
        <v>4000</v>
      </c>
      <c r="D56" s="46"/>
    </row>
    <row r="57" customFormat="false" ht="15.9" hidden="false" customHeight="true" outlineLevel="0" collapsed="false">
      <c r="A57" s="16" t="s">
        <v>38</v>
      </c>
      <c r="B57" s="49"/>
      <c r="C57" s="46"/>
      <c r="D57" s="46"/>
    </row>
    <row r="58" s="27" customFormat="true" ht="15.9" hidden="false" customHeight="true" outlineLevel="0" collapsed="false">
      <c r="A58" s="27" t="s">
        <v>34</v>
      </c>
      <c r="B58" s="28"/>
      <c r="C58" s="29" t="n">
        <v>1300</v>
      </c>
      <c r="D58" s="46"/>
      <c r="E58" s="64"/>
    </row>
    <row r="59" s="27" customFormat="true" ht="15.9" hidden="false" customHeight="true" outlineLevel="0" collapsed="false">
      <c r="A59" s="27" t="s">
        <v>35</v>
      </c>
      <c r="B59" s="28"/>
      <c r="C59" s="29" t="n">
        <v>1300</v>
      </c>
      <c r="D59" s="66"/>
    </row>
    <row r="60" customFormat="false" ht="15.9" hidden="false" customHeight="true" outlineLevel="0" collapsed="false">
      <c r="A60" s="0" t="s">
        <v>37</v>
      </c>
      <c r="B60" s="49"/>
      <c r="C60" s="46" t="n">
        <v>1300</v>
      </c>
      <c r="D60" s="46"/>
    </row>
    <row r="61" s="53" customFormat="true" ht="15.9" hidden="false" customHeight="true" outlineLevel="0" collapsed="false">
      <c r="A61" s="53" t="s">
        <v>39</v>
      </c>
      <c r="B61" s="22"/>
      <c r="C61" s="24" t="n">
        <f aca="false">SUM(C51:C60)</f>
        <v>23900</v>
      </c>
      <c r="D61" s="24" t="n">
        <f aca="false">SUM(D51:D60)</f>
        <v>0</v>
      </c>
      <c r="E61" s="63"/>
      <c r="AMD61" s="55"/>
      <c r="AME61" s="55"/>
      <c r="AMF61" s="55"/>
      <c r="AMG61" s="55"/>
      <c r="AMH61" s="26"/>
      <c r="AMI61" s="26"/>
      <c r="AMJ61" s="26"/>
    </row>
    <row r="62" s="53" customFormat="true" ht="15.9" hidden="false" customHeight="true" outlineLevel="0" collapsed="false">
      <c r="B62" s="22"/>
      <c r="C62" s="24"/>
      <c r="D62" s="24"/>
      <c r="E62" s="63"/>
      <c r="AMD62" s="55"/>
      <c r="AME62" s="55"/>
      <c r="AMF62" s="55"/>
      <c r="AMG62" s="55"/>
      <c r="AMH62" s="26"/>
      <c r="AMI62" s="26"/>
      <c r="AMJ62" s="26"/>
    </row>
    <row r="63" s="67" customFormat="true" ht="15.9" hidden="false" customHeight="true" outlineLevel="0" collapsed="false">
      <c r="A63" s="67" t="s">
        <v>40</v>
      </c>
      <c r="B63" s="28" t="n">
        <v>43486</v>
      </c>
      <c r="C63" s="29" t="n">
        <v>10000</v>
      </c>
      <c r="D63" s="2"/>
      <c r="E63" s="47" t="s">
        <v>41</v>
      </c>
      <c r="AMD63" s="68"/>
      <c r="AME63" s="68"/>
      <c r="AMF63" s="68"/>
      <c r="AMG63" s="68"/>
      <c r="AMH63" s="27"/>
      <c r="AMI63" s="27"/>
      <c r="AMJ63" s="27"/>
    </row>
    <row r="64" s="67" customFormat="true" ht="15.9" hidden="false" customHeight="true" outlineLevel="0" collapsed="false">
      <c r="A64" s="68" t="s">
        <v>42</v>
      </c>
      <c r="B64" s="28"/>
      <c r="C64" s="29" t="n">
        <v>1000</v>
      </c>
      <c r="D64" s="29"/>
      <c r="E64" s="69"/>
      <c r="AMD64" s="68"/>
      <c r="AME64" s="68"/>
      <c r="AMF64" s="68"/>
      <c r="AMG64" s="68"/>
      <c r="AMH64" s="27"/>
      <c r="AMI64" s="27"/>
      <c r="AMJ64" s="27"/>
    </row>
    <row r="65" s="67" customFormat="true" ht="15.9" hidden="false" customHeight="true" outlineLevel="0" collapsed="false">
      <c r="A65" s="68"/>
      <c r="B65" s="28"/>
      <c r="C65" s="29"/>
      <c r="D65" s="29"/>
      <c r="E65" s="70"/>
      <c r="AMD65" s="68"/>
      <c r="AME65" s="68"/>
      <c r="AMF65" s="68"/>
      <c r="AMG65" s="68"/>
      <c r="AMH65" s="27"/>
      <c r="AMI65" s="27"/>
      <c r="AMJ65" s="27"/>
    </row>
    <row r="66" s="67" customFormat="true" ht="15.9" hidden="false" customHeight="true" outlineLevel="0" collapsed="false">
      <c r="A66" s="68"/>
      <c r="B66" s="28"/>
      <c r="C66" s="29"/>
      <c r="D66" s="29"/>
      <c r="E66" s="69"/>
      <c r="AMD66" s="68"/>
      <c r="AME66" s="68"/>
      <c r="AMF66" s="68"/>
      <c r="AMG66" s="68"/>
      <c r="AMH66" s="27"/>
      <c r="AMI66" s="27"/>
      <c r="AMJ66" s="27"/>
    </row>
    <row r="67" s="67" customFormat="true" ht="15.9" hidden="false" customHeight="true" outlineLevel="0" collapsed="false">
      <c r="A67" s="68"/>
      <c r="B67" s="28"/>
      <c r="C67" s="29"/>
      <c r="D67" s="29"/>
      <c r="E67" s="69"/>
      <c r="AMD67" s="68"/>
      <c r="AME67" s="68"/>
      <c r="AMF67" s="68"/>
      <c r="AMG67" s="68"/>
      <c r="AMH67" s="27"/>
      <c r="AMI67" s="27"/>
      <c r="AMJ67" s="27"/>
    </row>
    <row r="68" s="67" customFormat="true" ht="15.9" hidden="false" customHeight="true" outlineLevel="0" collapsed="false">
      <c r="A68" s="68"/>
      <c r="B68" s="28"/>
      <c r="C68" s="29"/>
      <c r="D68" s="29"/>
      <c r="E68" s="69"/>
      <c r="AMD68" s="68"/>
      <c r="AME68" s="68"/>
      <c r="AMF68" s="68"/>
      <c r="AMG68" s="68"/>
      <c r="AMH68" s="27"/>
      <c r="AMI68" s="27"/>
      <c r="AMJ68" s="27"/>
    </row>
    <row r="69" s="67" customFormat="true" ht="15.9" hidden="false" customHeight="true" outlineLevel="0" collapsed="false">
      <c r="A69" s="68"/>
      <c r="B69" s="28"/>
      <c r="C69" s="29"/>
      <c r="D69" s="19"/>
      <c r="E69" s="69"/>
      <c r="AMD69" s="68"/>
      <c r="AME69" s="68"/>
      <c r="AMF69" s="68"/>
      <c r="AMG69" s="68"/>
      <c r="AMH69" s="27"/>
      <c r="AMI69" s="27"/>
      <c r="AMJ69" s="27"/>
    </row>
    <row r="70" s="67" customFormat="true" ht="15.9" hidden="false" customHeight="true" outlineLevel="0" collapsed="false">
      <c r="B70" s="28"/>
      <c r="C70" s="29"/>
      <c r="D70" s="19"/>
      <c r="E70" s="71" t="s">
        <v>43</v>
      </c>
      <c r="AMD70" s="68"/>
      <c r="AME70" s="68"/>
      <c r="AMF70" s="68"/>
      <c r="AMG70" s="68"/>
      <c r="AMH70" s="27"/>
      <c r="AMI70" s="27"/>
      <c r="AMJ70" s="27"/>
    </row>
    <row r="71" s="53" customFormat="true" ht="15.9" hidden="false" customHeight="true" outlineLevel="0" collapsed="false">
      <c r="A71" s="53" t="s">
        <v>44</v>
      </c>
      <c r="B71" s="22"/>
      <c r="C71" s="24" t="n">
        <f aca="false">SUM(C64:C70)</f>
        <v>1000</v>
      </c>
      <c r="D71" s="24" t="n">
        <f aca="false">SUM(D64:D70)</f>
        <v>0</v>
      </c>
      <c r="E71" s="54" t="n">
        <f aca="false">C63-D71</f>
        <v>10000</v>
      </c>
      <c r="AMD71" s="55"/>
      <c r="AME71" s="55"/>
      <c r="AMF71" s="55"/>
      <c r="AMG71" s="55"/>
      <c r="AMH71" s="26"/>
      <c r="AMI71" s="26"/>
      <c r="AMJ71" s="26"/>
    </row>
    <row r="72" customFormat="false" ht="15.9" hidden="false" customHeight="true" outlineLevel="0" collapsed="false">
      <c r="B72" s="49"/>
      <c r="C72" s="46"/>
      <c r="D72" s="46"/>
    </row>
    <row r="73" customFormat="false" ht="15.9" hidden="false" customHeight="true" outlineLevel="0" collapsed="false">
      <c r="A73" s="16" t="s">
        <v>45</v>
      </c>
      <c r="B73" s="17"/>
      <c r="C73" s="46"/>
      <c r="D73" s="46"/>
    </row>
    <row r="74" customFormat="false" ht="15.9" hidden="false" customHeight="true" outlineLevel="0" collapsed="false">
      <c r="A74" s="0" t="s">
        <v>46</v>
      </c>
      <c r="B74" s="49" t="n">
        <v>43486</v>
      </c>
      <c r="C74" s="46" t="n">
        <v>500</v>
      </c>
      <c r="D74" s="46"/>
    </row>
    <row r="75" customFormat="false" ht="15.9" hidden="false" customHeight="true" outlineLevel="0" collapsed="false">
      <c r="A75" s="0" t="s">
        <v>47</v>
      </c>
      <c r="B75" s="49" t="n">
        <v>43486</v>
      </c>
      <c r="C75" s="46" t="n">
        <v>200</v>
      </c>
      <c r="D75" s="46"/>
    </row>
    <row r="76" customFormat="false" ht="15.9" hidden="false" customHeight="true" outlineLevel="0" collapsed="false">
      <c r="A76" s="0" t="s">
        <v>48</v>
      </c>
      <c r="B76" s="49" t="n">
        <v>43486</v>
      </c>
      <c r="C76" s="46" t="n">
        <v>400</v>
      </c>
      <c r="D76" s="46"/>
      <c r="E76" s="6"/>
    </row>
    <row r="77" customFormat="false" ht="15.9" hidden="false" customHeight="true" outlineLevel="0" collapsed="false">
      <c r="A77" s="0" t="s">
        <v>49</v>
      </c>
      <c r="B77" s="49"/>
      <c r="C77" s="46"/>
      <c r="D77" s="46"/>
    </row>
    <row r="78" customFormat="false" ht="15.9" hidden="false" customHeight="true" outlineLevel="0" collapsed="false">
      <c r="B78" s="49"/>
      <c r="C78" s="46"/>
      <c r="D78" s="46"/>
    </row>
    <row r="79" customFormat="false" ht="30" hidden="false" customHeight="true" outlineLevel="0" collapsed="false">
      <c r="A79" s="72"/>
      <c r="B79" s="73"/>
      <c r="C79" s="74" t="s">
        <v>50</v>
      </c>
      <c r="D79" s="75" t="s">
        <v>51</v>
      </c>
    </row>
    <row r="80" s="80" customFormat="true" ht="15.9" hidden="false" customHeight="true" outlineLevel="0" collapsed="false">
      <c r="A80" s="76" t="s">
        <v>52</v>
      </c>
      <c r="B80" s="77"/>
      <c r="C80" s="78" t="n">
        <f aca="false">SUM(C73:C77)+C63+C61+C49+SUM(C29:C42)+C18</f>
        <v>54900</v>
      </c>
      <c r="D80" s="77" t="n">
        <f aca="false">SUM(D73:D77)+D71+D61+D49+SUM(D29:D35)+D27</f>
        <v>0</v>
      </c>
      <c r="E80" s="79"/>
      <c r="AMD80" s="0"/>
      <c r="AME80" s="0"/>
      <c r="AMF80" s="0"/>
      <c r="AMG80" s="0"/>
      <c r="AMH80" s="0"/>
      <c r="AMI80" s="0"/>
      <c r="AMJ80" s="0"/>
    </row>
    <row r="81" s="85" customFormat="true" ht="15.9" hidden="false" customHeight="true" outlineLevel="0" collapsed="false">
      <c r="A81" s="81" t="s">
        <v>53</v>
      </c>
      <c r="B81" s="82"/>
      <c r="C81" s="83" t="n">
        <f aca="false">C16-C80</f>
        <v>3084.06</v>
      </c>
      <c r="D81" s="82"/>
      <c r="E81" s="84"/>
      <c r="AMD81" s="86"/>
      <c r="AME81" s="86"/>
      <c r="AMF81" s="86"/>
      <c r="AMG81" s="86"/>
      <c r="AMH81" s="26"/>
      <c r="AMI81" s="0"/>
      <c r="AMJ81" s="0"/>
    </row>
    <row r="82" s="85" customFormat="true" ht="15.9" hidden="false" customHeight="true" outlineLevel="0" collapsed="false">
      <c r="B82" s="42"/>
      <c r="C82" s="43"/>
      <c r="D82" s="43"/>
      <c r="E82" s="84"/>
      <c r="AMD82" s="86"/>
      <c r="AME82" s="86"/>
      <c r="AMF82" s="86"/>
      <c r="AMG82" s="86"/>
      <c r="AMH82" s="26"/>
      <c r="AMI82" s="0"/>
      <c r="AMJ82" s="0"/>
    </row>
    <row r="83" s="16" customFormat="true" ht="15.9" hidden="false" customHeight="true" outlineLevel="0" collapsed="false">
      <c r="A83" s="16" t="s">
        <v>54</v>
      </c>
      <c r="B83" s="17"/>
      <c r="C83" s="87"/>
      <c r="D83" s="12"/>
      <c r="E83" s="57"/>
    </row>
    <row r="84" customFormat="false" ht="16" hidden="false" customHeight="true" outlineLevel="0" collapsed="false">
      <c r="A84" s="88" t="s">
        <v>55</v>
      </c>
      <c r="B84" s="88"/>
      <c r="C84" s="89" t="n">
        <v>64184.06</v>
      </c>
      <c r="E84" s="20" t="s">
        <v>56</v>
      </c>
    </row>
    <row r="85" s="26" customFormat="true" ht="14.5" hidden="false" customHeight="false" outlineLevel="0" collapsed="false">
      <c r="A85" s="26" t="s">
        <v>57</v>
      </c>
      <c r="C85" s="90" t="n">
        <f aca="false">C11-D11</f>
        <v>6200</v>
      </c>
      <c r="D85" s="91"/>
      <c r="E85" s="92"/>
    </row>
    <row r="86" s="16" customFormat="true" ht="14" hidden="false" customHeight="false" outlineLevel="0" collapsed="false">
      <c r="A86" s="16" t="s">
        <v>58</v>
      </c>
      <c r="C86" s="93" t="n">
        <f aca="false">C16-D80</f>
        <v>57984.06</v>
      </c>
      <c r="D86" s="12"/>
      <c r="E86" s="57"/>
    </row>
    <row r="87" s="16" customFormat="true" ht="14.5" hidden="false" customHeight="false" outlineLevel="0" collapsed="false">
      <c r="A87" s="25"/>
      <c r="C87" s="94"/>
      <c r="D87" s="12"/>
      <c r="E87" s="57"/>
    </row>
    <row r="88" s="26" customFormat="true" ht="17.5" hidden="false" customHeight="false" outlineLevel="0" collapsed="false">
      <c r="A88" s="95" t="s">
        <v>59</v>
      </c>
      <c r="B88" s="95"/>
      <c r="C88" s="96" t="n">
        <f aca="false">C84-C85-C86-C87</f>
        <v>0</v>
      </c>
      <c r="E88" s="92"/>
    </row>
    <row r="89" customFormat="false" ht="14" hidden="false" customHeight="false" outlineLevel="0" collapsed="false"/>
    <row r="90" s="21" customFormat="true" ht="14" hidden="false" customHeight="false" outlineLevel="0" collapsed="false">
      <c r="A90" s="21" t="s">
        <v>60</v>
      </c>
      <c r="C90" s="97"/>
      <c r="D90" s="98"/>
      <c r="E90" s="99"/>
    </row>
    <row r="91" s="21" customFormat="true" ht="14" hidden="false" customHeight="false" outlineLevel="0" collapsed="false">
      <c r="A91" s="27" t="str">
        <f aca="false">A18</f>
        <v>Conference Sponsorship</v>
      </c>
      <c r="C91" s="94" t="n">
        <f aca="false">C18-D27</f>
        <v>7000</v>
      </c>
      <c r="D91" s="98"/>
      <c r="E91" s="99"/>
    </row>
    <row r="92" s="26" customFormat="true" ht="14.5" hidden="false" customHeight="false" outlineLevel="0" collapsed="false">
      <c r="A92" s="100" t="str">
        <f aca="false">A30</f>
        <v>2019 CUPC (4x$600)</v>
      </c>
      <c r="B92" s="27"/>
      <c r="C92" s="94" t="n">
        <f aca="false">SUM(C31:C34)</f>
        <v>2400</v>
      </c>
      <c r="D92" s="91"/>
      <c r="E92" s="92"/>
    </row>
    <row r="93" s="26" customFormat="true" ht="14.5" hidden="false" customHeight="false" outlineLevel="0" collapsed="false">
      <c r="A93" s="27" t="str">
        <f aca="false">A35</f>
        <v>2020 WNPPC (7x$600)</v>
      </c>
      <c r="B93" s="27"/>
      <c r="C93" s="94" t="n">
        <f aca="false">SUM(C36:C42)</f>
        <v>4200</v>
      </c>
      <c r="D93" s="91"/>
      <c r="E93" s="92"/>
    </row>
    <row r="94" s="26" customFormat="true" ht="14.5" hidden="false" customHeight="false" outlineLevel="0" collapsed="false">
      <c r="A94" s="27" t="str">
        <f aca="false">A44</f>
        <v>ACOT (2 trips/year)</v>
      </c>
      <c r="B94" s="27"/>
      <c r="C94" s="94" t="n">
        <f aca="false">C44-D44-D45</f>
        <v>1700</v>
      </c>
      <c r="D94" s="91"/>
      <c r="E94" s="92"/>
    </row>
    <row r="95" s="26" customFormat="true" ht="14.5" hidden="false" customHeight="false" outlineLevel="0" collapsed="false">
      <c r="A95" s="27" t="str">
        <f aca="false">A46</f>
        <v>Large Projects Day (Feb, 2020)</v>
      </c>
      <c r="B95" s="27"/>
      <c r="C95" s="94" t="n">
        <f aca="false">C46</f>
        <v>1300</v>
      </c>
      <c r="D95" s="91"/>
      <c r="E95" s="92"/>
    </row>
    <row r="96" s="26" customFormat="true" ht="14.5" hidden="false" customHeight="false" outlineLevel="0" collapsed="false">
      <c r="A96" s="27" t="str">
        <f aca="false">A47</f>
        <v>NuPECC</v>
      </c>
      <c r="B96" s="27"/>
      <c r="C96" s="94" t="n">
        <f aca="false">C47</f>
        <v>2000</v>
      </c>
      <c r="D96" s="91"/>
      <c r="E96" s="92"/>
    </row>
    <row r="97" s="26" customFormat="true" ht="14.5" hidden="false" customHeight="false" outlineLevel="0" collapsed="false">
      <c r="A97" s="27" t="str">
        <f aca="false">A48</f>
        <v>Other mtgs (Ottawa, AGM)</v>
      </c>
      <c r="B97" s="27"/>
      <c r="C97" s="94" t="n">
        <f aca="false">C48</f>
        <v>1300</v>
      </c>
      <c r="D97" s="91"/>
      <c r="E97" s="92"/>
    </row>
    <row r="98" s="26" customFormat="true" ht="14.5" hidden="false" customHeight="false" outlineLevel="0" collapsed="false">
      <c r="A98" s="27" t="str">
        <f aca="false">A51</f>
        <v>Undergrad Research Scholarships (5x$4000)</v>
      </c>
      <c r="B98" s="27"/>
      <c r="C98" s="94" t="n">
        <f aca="false">SUM(C52:C56)</f>
        <v>20000</v>
      </c>
      <c r="D98" s="91"/>
      <c r="E98" s="92"/>
    </row>
    <row r="99" s="26" customFormat="true" ht="14.5" hidden="false" customHeight="false" outlineLevel="0" collapsed="false">
      <c r="A99" s="27" t="str">
        <f aca="false">A57</f>
        <v>URS Travel supplements</v>
      </c>
      <c r="B99" s="27"/>
      <c r="C99" s="94" t="n">
        <f aca="false">SUM(C58:C60)</f>
        <v>3900</v>
      </c>
      <c r="D99" s="91"/>
      <c r="E99" s="92"/>
    </row>
    <row r="100" s="26" customFormat="true" ht="14.5" hidden="false" customHeight="false" outlineLevel="0" collapsed="false">
      <c r="A100" s="27" t="str">
        <f aca="false">A63</f>
        <v>Junior Scientist Travel Support Program</v>
      </c>
      <c r="C100" s="94" t="n">
        <f aca="false">E71</f>
        <v>10000</v>
      </c>
      <c r="D100" s="91"/>
      <c r="E100" s="92"/>
    </row>
    <row r="101" s="26" customFormat="true" ht="14.5" hidden="false" customHeight="false" outlineLevel="0" collapsed="false">
      <c r="A101" s="27" t="str">
        <f aca="false">A74</f>
        <v>Website Maintenance</v>
      </c>
      <c r="C101" s="94" t="n">
        <f aca="false">C74</f>
        <v>500</v>
      </c>
      <c r="D101" s="91"/>
      <c r="E101" s="92"/>
    </row>
    <row r="102" s="26" customFormat="true" ht="14.5" hidden="false" customHeight="false" outlineLevel="0" collapsed="false">
      <c r="A102" s="27" t="str">
        <f aca="false">A75</f>
        <v>Printing, postage, etc.</v>
      </c>
      <c r="C102" s="94" t="n">
        <f aca="false">C75</f>
        <v>200</v>
      </c>
      <c r="D102" s="91"/>
      <c r="E102" s="92"/>
    </row>
    <row r="103" s="27" customFormat="true" ht="14" hidden="false" customHeight="false" outlineLevel="0" collapsed="false">
      <c r="A103" s="27" t="str">
        <f aca="false">A76</f>
        <v>Coffee at CINP+IPP joint session @ CAP</v>
      </c>
      <c r="C103" s="94" t="n">
        <f aca="false">C76</f>
        <v>400</v>
      </c>
      <c r="D103" s="101"/>
      <c r="E103" s="48"/>
    </row>
    <row r="104" s="26" customFormat="true" ht="14.5" hidden="false" customHeight="false" outlineLevel="0" collapsed="false">
      <c r="C104" s="102"/>
      <c r="D104" s="91"/>
      <c r="E104" s="92"/>
    </row>
    <row r="105" s="26" customFormat="true" ht="14.5" hidden="false" customHeight="false" outlineLevel="0" collapsed="false">
      <c r="A105" s="103" t="s">
        <v>61</v>
      </c>
      <c r="B105" s="103"/>
      <c r="C105" s="104" t="n">
        <f aca="false">SUM(C90:C104)</f>
        <v>54900</v>
      </c>
      <c r="D105" s="91"/>
      <c r="E105" s="92"/>
    </row>
    <row r="106" customFormat="false" ht="14" hidden="false" customHeight="false" outlineLevel="0" collapsed="false"/>
    <row r="107" customFormat="false" ht="14" hidden="false" customHeight="false" outlineLevel="0" collapsed="false">
      <c r="A107" s="34" t="s">
        <v>62</v>
      </c>
      <c r="C107" s="93" t="n">
        <f aca="false">C84-C105-C87</f>
        <v>9284.06</v>
      </c>
    </row>
  </sheetData>
  <printOptions headings="false" gridLines="false" gridLinesSet="true" horizontalCentered="true" verticalCentered="false"/>
  <pageMargins left="1" right="0.5" top="0.420138888888889" bottom="0.420138888888889" header="0.511805555555555" footer="0.511805555555555"/>
  <pageSetup paperSize="1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2973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2014-06-26T10:23:54Z</dcterms:created>
  <dc:creator>Garth Huber</dc:creator>
  <dc:description/>
  <dc:language>en-US</dc:language>
  <cp:lastModifiedBy>Iris Dillmann</cp:lastModifiedBy>
  <cp:lastPrinted>2019-01-18T13:06:49Z</cp:lastPrinted>
  <dcterms:modified xsi:type="dcterms:W3CDTF">2019-05-02T00:29:42Z</dcterms:modified>
  <cp:revision>566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